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40" windowHeight="13050" activeTab="0"/>
  </bookViews>
  <sheets>
    <sheet name="税引利息計算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<sst xmlns="http://schemas.openxmlformats.org/spreadsheetml/2006/main" count="25" uniqueCount="24">
  <si>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≪　税引利息計算　≫</t>
  </si>
  <si>
    <t>金利(年)</t>
  </si>
  <si>
    <t>所得税率</t>
  </si>
  <si>
    <t>地方税率</t>
  </si>
  <si>
    <t>預金日数</t>
  </si>
  <si>
    <t>預金額</t>
  </si>
  <si>
    <t>←入力項目</t>
  </si>
  <si>
    <t>利息</t>
  </si>
  <si>
    <t>所得税</t>
  </si>
  <si>
    <t>地方税</t>
  </si>
  <si>
    <t>税引利息</t>
  </si>
  <si>
    <t>実質利率</t>
  </si>
  <si>
    <t>←計算結果</t>
  </si>
  <si>
    <t>の場合</t>
  </si>
  <si>
    <t>差額</t>
  </si>
  <si>
    <t>※ 1年を365日として計算</t>
  </si>
  <si>
    <t>※ 個々の計算結果の小数点以下は切り捨て</t>
  </si>
  <si>
    <t>※ 2013年以降満期の場合は所得税率を 15.315％ に！</t>
  </si>
  <si>
    <t>≪　日数計算　≫</t>
  </si>
  <si>
    <t>開始年月日</t>
  </si>
  <si>
    <r>
      <t xml:space="preserve"> 例</t>
    </r>
    <r>
      <rPr>
        <sz val="11"/>
        <rFont val="ＭＳ Ｐゴシック"/>
        <family val="3"/>
      </rPr>
      <t xml:space="preserve"> 　2012/2/4</t>
    </r>
  </si>
  <si>
    <t>終了年月日</t>
  </si>
  <si>
    <r>
      <t xml:space="preserve"> 例</t>
    </r>
    <r>
      <rPr>
        <sz val="11"/>
        <rFont val="ＭＳ Ｐゴシック"/>
        <family val="3"/>
      </rPr>
      <t xml:space="preserve"> 　2012/5/4</t>
    </r>
  </si>
  <si>
    <t>日数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</si>
</sst>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,##0.000;[Red]\-#,##0.000"/>
    <numFmt numFmtId="178" formatCode="#,##0.00_ ;[Red]\-#,##0.00\ "/>
    <numFmt numFmtId="179" formatCode="0.000_ ;[Red]\-0.000\ "/>
    <numFmt numFmtId="180" formatCode="0.0000_ ;[Red]\-0.0000\ "/>
    <numFmt numFmtId="181" formatCode="#,##0.0000;[Red]\-#,##0.0000"/>
    <numFmt numFmtId="182" formatCode="#,##0_ "/>
    <numFmt numFmtId="183" formatCode="#,##0.000_ ;[Red]\-#,##0.000\ "/>
    <numFmt numFmtId="184" formatCode="0.00_ ;[Red]\-0.00\ "/>
    <numFmt numFmtId="185" formatCode="#,##0_ ;[Red]\-#,##0\ "/>
    <numFmt numFmtId="186" formatCode="#,##0.000_ "/>
    <numFmt numFmtId="187" formatCode="0_ ;[Red]\-0\ "/>
    <numFmt numFmtId="188" formatCode="0.000%"/>
    <numFmt numFmtId="189" formatCode="#,##0.0000_ ;[Red]\-#,##0.0000\ "/>
    <numFmt numFmtId="190" formatCode="#,##0.00_ "/>
    <numFmt numFmtId="191" formatCode="yy/mm/dd"/>
    <numFmt numFmtId="192" formatCode="\$#,##0.00;[Red]\-\$#,##0.00"/>
    <numFmt numFmtId="193" formatCode="0.00000_ ;[Red]\-0.00000\ "/>
    <numFmt numFmtId="194" formatCode="0.0000%"/>
    <numFmt numFmtId="195" formatCode="0.00000%"/>
    <numFmt numFmtId="196" formatCode="0.00_);[Red]\(0.00\)"/>
    <numFmt numFmtId="197" formatCode="0.0_ ;[Red]\-0.0\ "/>
    <numFmt numFmtId="198" formatCode="[$-411]ge\.mm\.dd"/>
    <numFmt numFmtId="199" formatCode="0_);[Red]\(0\)"/>
    <numFmt numFmtId="200" formatCode="0.000_ "/>
    <numFmt numFmtId="201" formatCode="0.0_);[Red]\(0.0\)"/>
    <numFmt numFmtId="202" formatCode="mm/dd"/>
    <numFmt numFmtId="203" formatCode="#,##0.0;[Red]\-#,##0.0"/>
    <numFmt numFmtId="204" formatCode="0.0_ "/>
    <numFmt numFmtId="205" formatCode="0.0%"/>
    <numFmt numFmtId="206" formatCode="#,##0.0_ ;[Red]\-#,##0.0\ "/>
    <numFmt numFmtId="207" formatCode="m/d;@"/>
    <numFmt numFmtId="208" formatCode="0.00_ "/>
    <numFmt numFmtId="209" formatCode="#,##0.000000;[Red]\-#,##0.000000"/>
    <numFmt numFmtId="210" formatCode="#,##0.0000000;[Red]\-#,##0.0000000"/>
    <numFmt numFmtId="211" formatCode="#,##0.0000000000000_ "/>
    <numFmt numFmtId="212" formatCode="#,##0.0000_ "/>
    <numFmt numFmtId="213" formatCode="yyyy/m/d;@"/>
    <numFmt numFmtId="214" formatCode="0_ "/>
    <numFmt numFmtId="215" formatCode="[$-411]ge\.m\.d;@"/>
    <numFmt numFmtId="216" formatCode="[$-411]ge\.mm\.dd;@"/>
    <numFmt numFmtId="217" formatCode="mmm\-yyyy"/>
    <numFmt numFmtId="218" formatCode="0.0000000000%"/>
    <numFmt numFmtId="219" formatCode="yyyy/mm/dd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[$-411]gggee\.m\.d"/>
    <numFmt numFmtId="225" formatCode="[$-411]gggee&quot;年&quot;m&quot;月&quot;d&quot;日&quot;"/>
    <numFmt numFmtId="226" formatCode="[$-411]gggee\.mm\.dd"/>
    <numFmt numFmtId="227" formatCode="[$-411]gggee\.m\.d;@"/>
    <numFmt numFmtId="228" formatCode="[$-411]gggee\.mm\.dd;@"/>
    <numFmt numFmtId="229" formatCode="[$?-2]\ #,##0.00_);[Red]\([$?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3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218" fontId="0" fillId="0" borderId="1" xfId="0" applyNumberFormat="1" applyBorder="1" applyAlignment="1">
      <alignment horizontal="center" vertical="center"/>
    </xf>
    <xf numFmtId="195" fontId="0" fillId="0" borderId="1" xfId="0" applyNumberFormat="1" applyBorder="1" applyAlignment="1">
      <alignment/>
    </xf>
    <xf numFmtId="188" fontId="0" fillId="0" borderId="0" xfId="0" applyNumberFormat="1" applyAlignment="1">
      <alignment/>
    </xf>
    <xf numFmtId="0" fontId="0" fillId="0" borderId="0" xfId="21" applyFont="1">
      <alignment vertical="center"/>
      <protection/>
    </xf>
    <xf numFmtId="0" fontId="0" fillId="0" borderId="1" xfId="0" applyBorder="1" applyAlignment="1">
      <alignment horizontal="right"/>
    </xf>
    <xf numFmtId="0" fontId="6" fillId="0" borderId="1" xfId="21" applyFont="1" applyBorder="1">
      <alignment vertical="center"/>
      <protection/>
    </xf>
    <xf numFmtId="219" fontId="7" fillId="0" borderId="1" xfId="21" applyNumberFormat="1" applyFont="1" applyBorder="1" quotePrefix="1">
      <alignment vertical="center"/>
      <protection/>
    </xf>
    <xf numFmtId="219" fontId="7" fillId="0" borderId="1" xfId="21" applyNumberFormat="1" applyFont="1" applyBorder="1">
      <alignment vertical="center"/>
      <protection/>
    </xf>
    <xf numFmtId="0" fontId="0" fillId="0" borderId="1" xfId="21" applyFont="1" applyBorder="1" applyAlignment="1">
      <alignment horizontal="center" vertical="center"/>
      <protection/>
    </xf>
    <xf numFmtId="38" fontId="7" fillId="0" borderId="1" xfId="21" applyNumberFormat="1" applyFont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ZeibikiRisokukeisan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1" sqref="B1"/>
    </sheetView>
  </sheetViews>
  <sheetFormatPr defaultColWidth="8.625" defaultRowHeight="13.5"/>
  <cols>
    <col min="1" max="1" width="8.375" style="4" customWidth="1"/>
    <col min="2" max="2" width="9.625" style="4" customWidth="1"/>
    <col min="3" max="3" width="7.625" style="4" customWidth="1"/>
    <col min="4" max="4" width="8.25390625" style="4" customWidth="1"/>
    <col min="5" max="5" width="9.75390625" style="4" customWidth="1"/>
    <col min="6" max="6" width="9.375" style="4" customWidth="1"/>
    <col min="7" max="7" width="6.50390625" style="4" customWidth="1"/>
    <col min="8" max="16384" width="8.625" style="4" customWidth="1"/>
  </cols>
  <sheetData>
    <row r="1" spans="1:6" ht="21">
      <c r="A1" s="1"/>
      <c r="B1" s="2" t="s">
        <v>0</v>
      </c>
      <c r="C1" s="3"/>
      <c r="D1" s="3"/>
      <c r="E1" s="3"/>
      <c r="F1"/>
    </row>
    <row r="2" spans="1:6" ht="13.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/>
    </row>
    <row r="3" spans="1:6" ht="13.5">
      <c r="A3" s="8">
        <v>0.0032</v>
      </c>
      <c r="B3" s="9">
        <v>0.15</v>
      </c>
      <c r="C3" s="10">
        <v>0.05</v>
      </c>
      <c r="D3" s="6">
        <v>365</v>
      </c>
      <c r="E3" s="11">
        <v>1000000</v>
      </c>
      <c r="F3" t="s">
        <v>6</v>
      </c>
    </row>
    <row r="4" spans="1:6" ht="13.5">
      <c r="A4"/>
      <c r="B4"/>
      <c r="C4"/>
      <c r="D4"/>
      <c r="E4"/>
      <c r="F4"/>
    </row>
    <row r="5" spans="1:6" ht="13.5">
      <c r="A5" s="5" t="s">
        <v>7</v>
      </c>
      <c r="B5" s="5" t="s">
        <v>8</v>
      </c>
      <c r="C5" s="12" t="s">
        <v>9</v>
      </c>
      <c r="D5" s="13" t="s">
        <v>10</v>
      </c>
      <c r="E5" s="14" t="s">
        <v>11</v>
      </c>
      <c r="F5" t="s">
        <v>12</v>
      </c>
    </row>
    <row r="6" spans="1:7" ht="13.5">
      <c r="A6" s="11">
        <f>INT(E3*A3*D3/365)</f>
        <v>3200</v>
      </c>
      <c r="B6" s="11">
        <f>INT(A6*B3)</f>
        <v>480</v>
      </c>
      <c r="C6" s="11">
        <f>INT(A6*C3)</f>
        <v>160</v>
      </c>
      <c r="D6" s="11">
        <f>A6-B6-C6</f>
        <v>2560</v>
      </c>
      <c r="E6" s="15">
        <f>D6*365/D3/E3</f>
        <v>0.00256</v>
      </c>
      <c r="F6" s="16">
        <f>B3</f>
        <v>0.15</v>
      </c>
      <c r="G6" s="17" t="s">
        <v>13</v>
      </c>
    </row>
    <row r="7" spans="1:7" ht="13.5">
      <c r="A7" s="11">
        <f>INT(E3*A3*D3/365)</f>
        <v>3200</v>
      </c>
      <c r="B7" s="11">
        <f>INT(A7*F7)</f>
        <v>490</v>
      </c>
      <c r="C7" s="11">
        <f>INT(A7*C3)</f>
        <v>160</v>
      </c>
      <c r="D7" s="11">
        <f>A7-B7-C7</f>
        <v>2550</v>
      </c>
      <c r="E7" s="15">
        <f>D7*365/D3/E3</f>
        <v>0.00255</v>
      </c>
      <c r="F7" s="16">
        <f>B3+0.00315</f>
        <v>0.15315</v>
      </c>
      <c r="G7" s="17" t="s">
        <v>13</v>
      </c>
    </row>
    <row r="8" spans="1:6" ht="13.5">
      <c r="A8"/>
      <c r="B8"/>
      <c r="C8" s="18" t="s">
        <v>14</v>
      </c>
      <c r="D8" s="11">
        <f>D7-D6</f>
        <v>-10</v>
      </c>
      <c r="E8"/>
      <c r="F8"/>
    </row>
    <row r="10" spans="1:6" ht="13.5">
      <c r="A10" t="s">
        <v>15</v>
      </c>
      <c r="B10"/>
      <c r="C10"/>
      <c r="D10"/>
      <c r="E10"/>
      <c r="F10"/>
    </row>
    <row r="11" spans="1:6" ht="13.5">
      <c r="A11" t="s">
        <v>16</v>
      </c>
      <c r="B11"/>
      <c r="C11"/>
      <c r="D11"/>
      <c r="E11"/>
      <c r="F11"/>
    </row>
    <row r="12" spans="1:6" ht="13.5">
      <c r="A12" t="s">
        <v>17</v>
      </c>
      <c r="B12"/>
      <c r="C12"/>
      <c r="D12"/>
      <c r="E12"/>
      <c r="F12"/>
    </row>
    <row r="14" spans="1:6" ht="17.25" customHeight="1">
      <c r="A14" s="2" t="s">
        <v>18</v>
      </c>
      <c r="C14" s="3"/>
      <c r="D14" s="3"/>
      <c r="E14" s="3"/>
      <c r="F14"/>
    </row>
    <row r="15" spans="1:3" ht="13.5">
      <c r="A15" s="19" t="s">
        <v>19</v>
      </c>
      <c r="B15" s="20">
        <v>40943</v>
      </c>
      <c r="C15" s="17" t="s">
        <v>20</v>
      </c>
    </row>
    <row r="16" spans="1:3" ht="13.5">
      <c r="A16" s="19" t="s">
        <v>21</v>
      </c>
      <c r="B16" s="21">
        <v>41033</v>
      </c>
      <c r="C16" s="17" t="s">
        <v>22</v>
      </c>
    </row>
    <row r="17" spans="1:2" ht="13.5">
      <c r="A17" s="22" t="s">
        <v>23</v>
      </c>
      <c r="B17" s="23">
        <f>B16-B15</f>
        <v>90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yokinkinri</dc:creator>
  <cp:keywords/>
  <dc:description/>
  <cp:lastModifiedBy>yokinkinri</cp:lastModifiedBy>
  <dcterms:created xsi:type="dcterms:W3CDTF">2012-08-02T08:09:12Z</dcterms:created>
  <dcterms:modified xsi:type="dcterms:W3CDTF">2012-08-02T08:09:37Z</dcterms:modified>
  <cp:category/>
  <cp:version/>
  <cp:contentType/>
  <cp:contentStatus/>
</cp:coreProperties>
</file>